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0" yWindow="0" windowWidth="24560" windowHeight="155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" i="1" l="1"/>
  <c r="E8" i="1"/>
  <c r="F8" i="1"/>
  <c r="G8" i="1"/>
  <c r="H8" i="1"/>
  <c r="I8" i="1"/>
  <c r="J8" i="1"/>
  <c r="K8" i="1"/>
  <c r="D8" i="1"/>
  <c r="D10" i="1"/>
  <c r="D12" i="1"/>
  <c r="C12" i="1"/>
  <c r="C14" i="1"/>
  <c r="D14" i="1"/>
  <c r="D18" i="1"/>
  <c r="E12" i="1"/>
  <c r="E14" i="1"/>
  <c r="E18" i="1"/>
  <c r="F10" i="1"/>
  <c r="F12" i="1"/>
  <c r="F14" i="1"/>
  <c r="F18" i="1"/>
  <c r="G12" i="1"/>
  <c r="G14" i="1"/>
  <c r="G18" i="1"/>
  <c r="H12" i="1"/>
  <c r="H14" i="1"/>
  <c r="H18" i="1"/>
  <c r="I12" i="1"/>
  <c r="I14" i="1"/>
  <c r="I18" i="1"/>
  <c r="J10" i="1"/>
  <c r="J12" i="1"/>
  <c r="J14" i="1"/>
  <c r="J18" i="1"/>
  <c r="K10" i="1"/>
  <c r="K12" i="1"/>
  <c r="K14" i="1"/>
  <c r="K18" i="1"/>
  <c r="C18" i="1"/>
  <c r="C20" i="1"/>
  <c r="C21" i="1"/>
  <c r="C22" i="1"/>
  <c r="C27" i="1"/>
  <c r="B27" i="1"/>
  <c r="B28" i="1"/>
  <c r="C28" i="1"/>
  <c r="D20" i="1"/>
  <c r="D21" i="1"/>
  <c r="D22" i="1"/>
  <c r="D27" i="1"/>
  <c r="D28" i="1"/>
  <c r="E20" i="1"/>
  <c r="E21" i="1"/>
  <c r="E22" i="1"/>
  <c r="E27" i="1"/>
  <c r="E28" i="1"/>
  <c r="F20" i="1"/>
  <c r="F21" i="1"/>
  <c r="F22" i="1"/>
  <c r="F27" i="1"/>
  <c r="C32" i="1"/>
  <c r="C8" i="1"/>
  <c r="G20" i="1"/>
  <c r="H20" i="1"/>
  <c r="I20" i="1"/>
  <c r="J20" i="1"/>
  <c r="K20" i="1"/>
  <c r="C24" i="1"/>
  <c r="C25" i="1"/>
  <c r="C15" i="1"/>
  <c r="G21" i="1"/>
  <c r="G22" i="1"/>
  <c r="G27" i="1"/>
  <c r="H21" i="1"/>
  <c r="H22" i="1"/>
  <c r="H27" i="1"/>
  <c r="I21" i="1"/>
  <c r="I22" i="1"/>
  <c r="I27" i="1"/>
  <c r="J21" i="1"/>
  <c r="J22" i="1"/>
  <c r="J27" i="1"/>
  <c r="K21" i="1"/>
  <c r="K22" i="1"/>
  <c r="K27" i="1"/>
  <c r="B31" i="1"/>
  <c r="D24" i="1"/>
  <c r="D25" i="1"/>
  <c r="E24" i="1"/>
  <c r="E25" i="1"/>
  <c r="F24" i="1"/>
  <c r="F25" i="1"/>
  <c r="G24" i="1"/>
  <c r="G25" i="1"/>
  <c r="H24" i="1"/>
  <c r="H25" i="1"/>
  <c r="I24" i="1"/>
  <c r="I25" i="1"/>
  <c r="J24" i="1"/>
  <c r="J25" i="1"/>
  <c r="K24" i="1"/>
  <c r="K25" i="1"/>
  <c r="F28" i="1"/>
  <c r="G28" i="1"/>
  <c r="H28" i="1"/>
  <c r="I28" i="1"/>
  <c r="J28" i="1"/>
  <c r="K28" i="1"/>
  <c r="D15" i="1"/>
  <c r="E15" i="1"/>
  <c r="F15" i="1"/>
  <c r="G15" i="1"/>
  <c r="H15" i="1"/>
  <c r="I15" i="1"/>
  <c r="J15" i="1"/>
  <c r="K15" i="1"/>
</calcChain>
</file>

<file path=xl/sharedStrings.xml><?xml version="1.0" encoding="utf-8"?>
<sst xmlns="http://schemas.openxmlformats.org/spreadsheetml/2006/main" count="26" uniqueCount="25">
  <si>
    <t>Net Add (000)</t>
  </si>
  <si>
    <t>Market Share</t>
  </si>
  <si>
    <t>Population ('000)</t>
  </si>
  <si>
    <t>Creating a VAS for the youth segment</t>
  </si>
  <si>
    <t>Cashflow</t>
  </si>
  <si>
    <t>tk</t>
  </si>
  <si>
    <t>Cumulative Cashflow ('000)</t>
  </si>
  <si>
    <t>Marketing Expense ('000)</t>
  </si>
  <si>
    <t>Variable Cost ('000)</t>
  </si>
  <si>
    <t>Gross Add ('000)</t>
  </si>
  <si>
    <t>NPV</t>
  </si>
  <si>
    <t>Discount Rate</t>
  </si>
  <si>
    <t>Break Even</t>
  </si>
  <si>
    <t>EBITDA ('000)</t>
  </si>
  <si>
    <t>EBITDA Margin %</t>
  </si>
  <si>
    <t>Market Base ('000)</t>
  </si>
  <si>
    <t>Total Revenue (000 BDT)</t>
  </si>
  <si>
    <t>Disconnection/Fallout</t>
  </si>
  <si>
    <t>Customer Base ('000)</t>
  </si>
  <si>
    <t>Total Opex (Operating Expenditure)</t>
  </si>
  <si>
    <t>Initial Investment/Capex (Capital Expenditure)</t>
  </si>
  <si>
    <t>3 years</t>
  </si>
  <si>
    <t>months</t>
  </si>
  <si>
    <t>Average Revenue Per User Per Year(BDT)</t>
  </si>
  <si>
    <t>Market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</si>
</sst>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164" fontId="0" fillId="0" borderId="0" xfId="1" applyNumberFormat="1" applyFont="1"/>
    <xf numFmtId="9" fontId="0" fillId="0" borderId="0" xfId="2" applyFont="1"/>
    <xf numFmtId="0" fontId="0" fillId="2" borderId="0" xfId="0" applyFill="1"/>
    <xf numFmtId="0" fontId="0" fillId="0" borderId="1" xfId="0" applyBorder="1"/>
    <xf numFmtId="0" fontId="0" fillId="0" borderId="2" xfId="0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0" fontId="0" fillId="0" borderId="4" xfId="0" applyBorder="1"/>
    <xf numFmtId="0" fontId="0" fillId="0" borderId="0" xfId="0" applyBorder="1"/>
    <xf numFmtId="9" fontId="0" fillId="0" borderId="0" xfId="2" applyFont="1" applyBorder="1"/>
    <xf numFmtId="9" fontId="0" fillId="0" borderId="5" xfId="2" applyFont="1" applyBorder="1"/>
    <xf numFmtId="0" fontId="0" fillId="0" borderId="6" xfId="0" applyBorder="1"/>
    <xf numFmtId="0" fontId="0" fillId="0" borderId="7" xfId="0" applyBorder="1"/>
    <xf numFmtId="164" fontId="0" fillId="0" borderId="7" xfId="1" applyNumberFormat="1" applyFont="1" applyBorder="1"/>
    <xf numFmtId="164" fontId="0" fillId="0" borderId="8" xfId="1" applyNumberFormat="1" applyFont="1" applyBorder="1"/>
    <xf numFmtId="9" fontId="0" fillId="0" borderId="7" xfId="2" applyFont="1" applyBorder="1"/>
    <xf numFmtId="9" fontId="0" fillId="0" borderId="8" xfId="2" applyFon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7" xfId="0" applyNumberFormat="1" applyBorder="1"/>
    <xf numFmtId="0" fontId="2" fillId="0" borderId="6" xfId="0" applyFont="1" applyBorder="1"/>
    <xf numFmtId="0" fontId="2" fillId="0" borderId="7" xfId="0" applyFont="1" applyBorder="1"/>
    <xf numFmtId="164" fontId="2" fillId="0" borderId="7" xfId="0" applyNumberFormat="1" applyFont="1" applyBorder="1"/>
    <xf numFmtId="164" fontId="2" fillId="0" borderId="8" xfId="0" applyNumberFormat="1" applyFont="1" applyBorder="1"/>
    <xf numFmtId="0" fontId="0" fillId="3" borderId="0" xfId="0" applyFill="1"/>
    <xf numFmtId="9" fontId="0" fillId="0" borderId="0" xfId="0" applyNumberFormat="1"/>
    <xf numFmtId="0" fontId="0" fillId="0" borderId="0" xfId="0" applyAlignment="1">
      <alignment horizontal="right"/>
    </xf>
    <xf numFmtId="9" fontId="0" fillId="0" borderId="7" xfId="2" applyNumberFormat="1" applyFont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/>
    <xf numFmtId="164" fontId="0" fillId="0" borderId="0" xfId="1" applyNumberFormat="1" applyFont="1" applyBorder="1"/>
  </cellXfs>
  <cellStyles count="7">
    <cellStyle name="Comma" xfId="1" builtinId="3"/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Percent" xfId="2" builtinId="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abSelected="1" zoomScale="85" zoomScaleNormal="85" zoomScalePageLayoutView="85" workbookViewId="0">
      <selection activeCell="M10" sqref="M10"/>
    </sheetView>
  </sheetViews>
  <sheetFormatPr baseColWidth="10" defaultColWidth="11" defaultRowHeight="15" x14ac:dyDescent="0"/>
  <cols>
    <col min="1" max="1" width="31.83203125" bestFit="1" customWidth="1"/>
    <col min="2" max="2" width="14.33203125" bestFit="1" customWidth="1"/>
    <col min="3" max="3" width="11.1640625" bestFit="1" customWidth="1"/>
    <col min="4" max="7" width="9.6640625" bestFit="1" customWidth="1"/>
    <col min="8" max="10" width="9.1640625" bestFit="1" customWidth="1"/>
    <col min="11" max="11" width="10.5" bestFit="1" customWidth="1"/>
  </cols>
  <sheetData>
    <row r="1" spans="1:11">
      <c r="A1" s="27" t="s">
        <v>3</v>
      </c>
    </row>
    <row r="3" spans="1:11" ht="48" customHeight="1">
      <c r="A3" s="31" t="s">
        <v>20</v>
      </c>
      <c r="B3" s="32">
        <v>10000000</v>
      </c>
      <c r="C3" s="33" t="s">
        <v>5</v>
      </c>
    </row>
    <row r="5" spans="1:11">
      <c r="C5" s="3">
        <v>2012</v>
      </c>
      <c r="D5" s="3">
        <v>2013</v>
      </c>
      <c r="E5" s="3">
        <v>2014</v>
      </c>
      <c r="F5" s="3">
        <v>2015</v>
      </c>
      <c r="G5" s="3">
        <v>2016</v>
      </c>
      <c r="H5" s="3">
        <v>2017</v>
      </c>
      <c r="I5" s="3">
        <v>2018</v>
      </c>
      <c r="J5" s="3">
        <v>2019</v>
      </c>
      <c r="K5" s="3">
        <v>2020</v>
      </c>
    </row>
    <row r="6" spans="1:11">
      <c r="A6" s="4" t="s">
        <v>2</v>
      </c>
      <c r="B6" s="5"/>
      <c r="C6" s="6">
        <v>165486</v>
      </c>
      <c r="D6" s="6">
        <v>168068.00000000017</v>
      </c>
      <c r="E6" s="6">
        <v>170622</v>
      </c>
      <c r="F6" s="6">
        <v>173113.00000000003</v>
      </c>
      <c r="G6" s="6">
        <v>175588.99999999997</v>
      </c>
      <c r="H6" s="6">
        <v>178047.00000000006</v>
      </c>
      <c r="I6" s="6">
        <v>180540.00000000006</v>
      </c>
      <c r="J6" s="6">
        <v>183067</v>
      </c>
      <c r="K6" s="7">
        <v>185630.00000000003</v>
      </c>
    </row>
    <row r="7" spans="1:11">
      <c r="A7" s="8" t="s">
        <v>24</v>
      </c>
      <c r="B7" s="9"/>
      <c r="C7" s="35"/>
      <c r="D7" s="10">
        <v>0.1</v>
      </c>
      <c r="E7" s="10">
        <v>0.2</v>
      </c>
      <c r="F7" s="10">
        <v>0.3</v>
      </c>
      <c r="G7" s="10">
        <v>0.35</v>
      </c>
      <c r="H7" s="10">
        <v>0.38</v>
      </c>
      <c r="I7" s="10">
        <v>0.4</v>
      </c>
      <c r="J7" s="10">
        <v>0.41</v>
      </c>
      <c r="K7" s="11">
        <v>0.45</v>
      </c>
    </row>
    <row r="8" spans="1:11">
      <c r="A8" s="12" t="s">
        <v>15</v>
      </c>
      <c r="B8" s="13"/>
      <c r="C8" s="14">
        <f>C6*0.05%</f>
        <v>82.742999999999995</v>
      </c>
      <c r="D8" s="14">
        <f>C8*(1+D7)</f>
        <v>91.017300000000006</v>
      </c>
      <c r="E8" s="14">
        <f t="shared" ref="E8:K8" si="0">D8*(1+E7)</f>
        <v>109.22076</v>
      </c>
      <c r="F8" s="14">
        <f t="shared" si="0"/>
        <v>141.986988</v>
      </c>
      <c r="G8" s="14">
        <f t="shared" si="0"/>
        <v>191.68243380000001</v>
      </c>
      <c r="H8" s="14">
        <f t="shared" si="0"/>
        <v>264.52175864399999</v>
      </c>
      <c r="I8" s="14">
        <f t="shared" si="0"/>
        <v>370.33046210159995</v>
      </c>
      <c r="J8" s="14">
        <f t="shared" si="0"/>
        <v>522.16595156325593</v>
      </c>
      <c r="K8" s="15">
        <f t="shared" si="0"/>
        <v>757.14062976672108</v>
      </c>
    </row>
    <row r="9" spans="1:11">
      <c r="C9" s="1"/>
      <c r="D9" s="1"/>
      <c r="E9" s="1"/>
      <c r="F9" s="1"/>
      <c r="G9" s="1"/>
      <c r="H9" s="1"/>
      <c r="I9" s="1"/>
      <c r="J9" s="1"/>
      <c r="K9" s="1"/>
    </row>
    <row r="10" spans="1:11">
      <c r="A10" s="4" t="s">
        <v>9</v>
      </c>
      <c r="B10" s="5"/>
      <c r="C10" s="6">
        <v>10</v>
      </c>
      <c r="D10" s="6">
        <f>C10*(1+10%)</f>
        <v>11</v>
      </c>
      <c r="E10" s="6">
        <f t="shared" ref="E10:K10" si="1">D10*(1+10%)</f>
        <v>12.100000000000001</v>
      </c>
      <c r="F10" s="6">
        <f t="shared" si="1"/>
        <v>13.310000000000002</v>
      </c>
      <c r="G10" s="6">
        <v>16</v>
      </c>
      <c r="H10" s="6">
        <v>20</v>
      </c>
      <c r="I10" s="6">
        <v>25</v>
      </c>
      <c r="J10" s="6">
        <f t="shared" si="1"/>
        <v>27.500000000000004</v>
      </c>
      <c r="K10" s="7">
        <f t="shared" si="1"/>
        <v>30.250000000000007</v>
      </c>
    </row>
    <row r="11" spans="1:11">
      <c r="A11" s="8" t="s">
        <v>17</v>
      </c>
      <c r="B11" s="9"/>
      <c r="C11" s="10">
        <v>0.18</v>
      </c>
      <c r="D11" s="10">
        <v>0.18</v>
      </c>
      <c r="E11" s="10">
        <v>0.17</v>
      </c>
      <c r="F11" s="10">
        <v>0.16</v>
      </c>
      <c r="G11" s="10">
        <v>0.15</v>
      </c>
      <c r="H11" s="10">
        <v>0.15</v>
      </c>
      <c r="I11" s="10">
        <v>0.15</v>
      </c>
      <c r="J11" s="10">
        <v>0.15</v>
      </c>
      <c r="K11" s="11">
        <v>0.15</v>
      </c>
    </row>
    <row r="12" spans="1:11">
      <c r="A12" s="12" t="s">
        <v>0</v>
      </c>
      <c r="B12" s="13"/>
      <c r="C12" s="14">
        <f>C10*(1-C11)</f>
        <v>8.2000000000000011</v>
      </c>
      <c r="D12" s="14">
        <f t="shared" ref="D12:K12" si="2">D10*(1-D11)</f>
        <v>9.0200000000000014</v>
      </c>
      <c r="E12" s="14">
        <f t="shared" si="2"/>
        <v>10.043000000000001</v>
      </c>
      <c r="F12" s="14">
        <f t="shared" si="2"/>
        <v>11.180400000000002</v>
      </c>
      <c r="G12" s="14">
        <f t="shared" si="2"/>
        <v>13.6</v>
      </c>
      <c r="H12" s="14">
        <f t="shared" si="2"/>
        <v>17</v>
      </c>
      <c r="I12" s="14">
        <f t="shared" si="2"/>
        <v>21.25</v>
      </c>
      <c r="J12" s="14">
        <f t="shared" si="2"/>
        <v>23.375000000000004</v>
      </c>
      <c r="K12" s="15">
        <f t="shared" si="2"/>
        <v>25.712500000000006</v>
      </c>
    </row>
    <row r="13" spans="1:11">
      <c r="C13" s="1"/>
      <c r="D13" s="1"/>
      <c r="E13" s="1"/>
      <c r="F13" s="1"/>
      <c r="G13" s="1"/>
      <c r="H13" s="1"/>
      <c r="I13" s="1"/>
      <c r="J13" s="1"/>
      <c r="K13" s="1"/>
    </row>
    <row r="14" spans="1:11">
      <c r="A14" s="4" t="s">
        <v>18</v>
      </c>
      <c r="B14" s="5"/>
      <c r="C14" s="6">
        <f>C12+B14</f>
        <v>8.2000000000000011</v>
      </c>
      <c r="D14" s="6">
        <f t="shared" ref="D14:K14" si="3">D12+C14</f>
        <v>17.220000000000002</v>
      </c>
      <c r="E14" s="6">
        <f t="shared" si="3"/>
        <v>27.263000000000005</v>
      </c>
      <c r="F14" s="6">
        <f t="shared" si="3"/>
        <v>38.443400000000011</v>
      </c>
      <c r="G14" s="6">
        <f t="shared" si="3"/>
        <v>52.043400000000013</v>
      </c>
      <c r="H14" s="6">
        <f t="shared" si="3"/>
        <v>69.04340000000002</v>
      </c>
      <c r="I14" s="6">
        <f t="shared" si="3"/>
        <v>90.29340000000002</v>
      </c>
      <c r="J14" s="6">
        <f t="shared" si="3"/>
        <v>113.66840000000002</v>
      </c>
      <c r="K14" s="7">
        <f t="shared" si="3"/>
        <v>139.38090000000003</v>
      </c>
    </row>
    <row r="15" spans="1:11">
      <c r="A15" s="12" t="s">
        <v>1</v>
      </c>
      <c r="B15" s="13"/>
      <c r="C15" s="16">
        <f>C14/C8</f>
        <v>9.9102038843165E-2</v>
      </c>
      <c r="D15" s="16">
        <f>D14/D8</f>
        <v>0.18919480142786044</v>
      </c>
      <c r="E15" s="30">
        <f>E14/E8</f>
        <v>0.24961371812464961</v>
      </c>
      <c r="F15" s="16">
        <f>F14/F8</f>
        <v>0.27075297913918711</v>
      </c>
      <c r="G15" s="16">
        <f>G14/G8</f>
        <v>0.27150844742665203</v>
      </c>
      <c r="H15" s="16">
        <f>H14/H8</f>
        <v>0.26101217666906695</v>
      </c>
      <c r="I15" s="16">
        <f>I14/I8</f>
        <v>0.24381845200524735</v>
      </c>
      <c r="J15" s="16">
        <f>J14/J8</f>
        <v>0.21768634982748405</v>
      </c>
      <c r="K15" s="17">
        <f>K14/K8</f>
        <v>0.18408852268692014</v>
      </c>
    </row>
    <row r="16" spans="1:11">
      <c r="C16" s="2"/>
      <c r="D16" s="34"/>
      <c r="E16" s="34"/>
      <c r="F16" s="34"/>
      <c r="G16" s="34"/>
      <c r="H16" s="34"/>
      <c r="I16" s="34"/>
      <c r="J16" s="34"/>
      <c r="K16" s="34"/>
    </row>
    <row r="17" spans="1:12">
      <c r="A17" s="4" t="s">
        <v>23</v>
      </c>
      <c r="B17" s="5"/>
      <c r="C17" s="6">
        <v>240</v>
      </c>
      <c r="D17" s="6">
        <v>228</v>
      </c>
      <c r="E17" s="6">
        <v>216</v>
      </c>
      <c r="F17" s="6">
        <v>204</v>
      </c>
      <c r="G17" s="6">
        <v>192</v>
      </c>
      <c r="H17" s="6">
        <v>180</v>
      </c>
      <c r="I17" s="6">
        <v>168</v>
      </c>
      <c r="J17" s="6">
        <v>156</v>
      </c>
      <c r="K17" s="7">
        <v>144</v>
      </c>
    </row>
    <row r="18" spans="1:12">
      <c r="A18" s="12" t="s">
        <v>16</v>
      </c>
      <c r="B18" s="13"/>
      <c r="C18" s="14">
        <f>C17*C14</f>
        <v>1968.0000000000002</v>
      </c>
      <c r="D18" s="14">
        <f t="shared" ref="D18:K18" si="4">D17*D14</f>
        <v>3926.1600000000008</v>
      </c>
      <c r="E18" s="14">
        <f t="shared" si="4"/>
        <v>5888.8080000000009</v>
      </c>
      <c r="F18" s="14">
        <f t="shared" si="4"/>
        <v>7842.4536000000026</v>
      </c>
      <c r="G18" s="14">
        <f t="shared" si="4"/>
        <v>9992.332800000002</v>
      </c>
      <c r="H18" s="14">
        <f t="shared" si="4"/>
        <v>12427.812000000004</v>
      </c>
      <c r="I18" s="14">
        <f t="shared" si="4"/>
        <v>15169.291200000003</v>
      </c>
      <c r="J18" s="14">
        <f t="shared" si="4"/>
        <v>17732.270400000001</v>
      </c>
      <c r="K18" s="15">
        <f t="shared" si="4"/>
        <v>20070.849600000005</v>
      </c>
    </row>
    <row r="20" spans="1:12">
      <c r="A20" s="4" t="s">
        <v>7</v>
      </c>
      <c r="B20" s="5"/>
      <c r="C20" s="18">
        <f>C18*10%</f>
        <v>196.80000000000004</v>
      </c>
      <c r="D20" s="18">
        <f t="shared" ref="D20:K20" si="5">D18*10%</f>
        <v>392.6160000000001</v>
      </c>
      <c r="E20" s="18">
        <f t="shared" si="5"/>
        <v>588.88080000000014</v>
      </c>
      <c r="F20" s="18">
        <f t="shared" si="5"/>
        <v>784.24536000000035</v>
      </c>
      <c r="G20" s="18">
        <f t="shared" si="5"/>
        <v>999.23328000000026</v>
      </c>
      <c r="H20" s="18">
        <f t="shared" si="5"/>
        <v>1242.7812000000004</v>
      </c>
      <c r="I20" s="18">
        <f t="shared" si="5"/>
        <v>1516.9291200000005</v>
      </c>
      <c r="J20" s="18">
        <f t="shared" si="5"/>
        <v>1773.2270400000002</v>
      </c>
      <c r="K20" s="19">
        <f t="shared" si="5"/>
        <v>2007.0849600000006</v>
      </c>
    </row>
    <row r="21" spans="1:12">
      <c r="A21" s="8" t="s">
        <v>8</v>
      </c>
      <c r="B21" s="9"/>
      <c r="C21" s="20">
        <f>C18*25%</f>
        <v>492.00000000000006</v>
      </c>
      <c r="D21" s="20">
        <f t="shared" ref="D21:K21" si="6">D18*25%</f>
        <v>981.54000000000019</v>
      </c>
      <c r="E21" s="20">
        <f t="shared" si="6"/>
        <v>1472.2020000000002</v>
      </c>
      <c r="F21" s="20">
        <f t="shared" si="6"/>
        <v>1960.6134000000006</v>
      </c>
      <c r="G21" s="20">
        <f t="shared" si="6"/>
        <v>2498.0832000000005</v>
      </c>
      <c r="H21" s="20">
        <f t="shared" si="6"/>
        <v>3106.9530000000009</v>
      </c>
      <c r="I21" s="20">
        <f t="shared" si="6"/>
        <v>3792.3228000000008</v>
      </c>
      <c r="J21" s="20">
        <f t="shared" si="6"/>
        <v>4433.0676000000003</v>
      </c>
      <c r="K21" s="21">
        <f t="shared" si="6"/>
        <v>5017.7124000000013</v>
      </c>
    </row>
    <row r="22" spans="1:12">
      <c r="A22" s="23" t="s">
        <v>19</v>
      </c>
      <c r="B22" s="24"/>
      <c r="C22" s="25">
        <f>C20+C21</f>
        <v>688.80000000000007</v>
      </c>
      <c r="D22" s="25">
        <f t="shared" ref="D22:K22" si="7">D20+D21</f>
        <v>1374.1560000000004</v>
      </c>
      <c r="E22" s="25">
        <f t="shared" si="7"/>
        <v>2061.0828000000001</v>
      </c>
      <c r="F22" s="25">
        <f t="shared" si="7"/>
        <v>2744.858760000001</v>
      </c>
      <c r="G22" s="25">
        <f t="shared" si="7"/>
        <v>3497.3164800000009</v>
      </c>
      <c r="H22" s="25">
        <f t="shared" si="7"/>
        <v>4349.7342000000008</v>
      </c>
      <c r="I22" s="25">
        <f t="shared" si="7"/>
        <v>5309.2519200000015</v>
      </c>
      <c r="J22" s="25">
        <f t="shared" si="7"/>
        <v>6206.2946400000001</v>
      </c>
      <c r="K22" s="26">
        <f t="shared" si="7"/>
        <v>7024.7973600000023</v>
      </c>
    </row>
    <row r="24" spans="1:12">
      <c r="A24" s="4" t="s">
        <v>13</v>
      </c>
      <c r="B24" s="5"/>
      <c r="C24" s="18">
        <f t="shared" ref="C24:K24" si="8">C18-C22</f>
        <v>1279.2000000000003</v>
      </c>
      <c r="D24" s="18">
        <f t="shared" si="8"/>
        <v>2552.0040000000004</v>
      </c>
      <c r="E24" s="18">
        <f t="shared" si="8"/>
        <v>3827.7252000000008</v>
      </c>
      <c r="F24" s="18">
        <f t="shared" si="8"/>
        <v>5097.5948400000016</v>
      </c>
      <c r="G24" s="18">
        <f t="shared" si="8"/>
        <v>6495.0163200000006</v>
      </c>
      <c r="H24" s="18">
        <f t="shared" si="8"/>
        <v>8078.0778000000028</v>
      </c>
      <c r="I24" s="18">
        <f t="shared" si="8"/>
        <v>9860.0392800000009</v>
      </c>
      <c r="J24" s="18">
        <f t="shared" si="8"/>
        <v>11525.975760000001</v>
      </c>
      <c r="K24" s="19">
        <f t="shared" si="8"/>
        <v>13046.052240000003</v>
      </c>
    </row>
    <row r="25" spans="1:12">
      <c r="A25" s="12" t="s">
        <v>14</v>
      </c>
      <c r="B25" s="13"/>
      <c r="C25" s="16">
        <f>C24/C18</f>
        <v>0.65</v>
      </c>
      <c r="D25" s="16">
        <f t="shared" ref="D25:K25" si="9">D24/D18</f>
        <v>0.64999999999999991</v>
      </c>
      <c r="E25" s="16">
        <f t="shared" si="9"/>
        <v>0.65</v>
      </c>
      <c r="F25" s="16">
        <f t="shared" si="9"/>
        <v>0.65</v>
      </c>
      <c r="G25" s="16">
        <f t="shared" si="9"/>
        <v>0.64999999999999991</v>
      </c>
      <c r="H25" s="16">
        <f t="shared" si="9"/>
        <v>0.65</v>
      </c>
      <c r="I25" s="16">
        <f t="shared" si="9"/>
        <v>0.64999999999999991</v>
      </c>
      <c r="J25" s="16">
        <f t="shared" si="9"/>
        <v>0.65</v>
      </c>
      <c r="K25" s="17">
        <f t="shared" si="9"/>
        <v>0.65</v>
      </c>
    </row>
    <row r="26" spans="1:12">
      <c r="A26" s="8"/>
      <c r="B26" s="9"/>
      <c r="C26" s="10"/>
      <c r="D26" s="10"/>
      <c r="E26" s="10"/>
      <c r="F26" s="10"/>
      <c r="G26" s="10"/>
      <c r="H26" s="10"/>
      <c r="I26" s="10"/>
      <c r="J26" s="10"/>
      <c r="K26" s="10"/>
      <c r="L26" s="9"/>
    </row>
    <row r="27" spans="1:12">
      <c r="A27" s="4" t="s">
        <v>4</v>
      </c>
      <c r="B27" s="18">
        <f>-B3/1000</f>
        <v>-10000</v>
      </c>
      <c r="C27" s="18">
        <f>C18-C22</f>
        <v>1279.2000000000003</v>
      </c>
      <c r="D27" s="18">
        <f t="shared" ref="D27:K27" si="10">D18-D22</f>
        <v>2552.0040000000004</v>
      </c>
      <c r="E27" s="18">
        <f t="shared" si="10"/>
        <v>3827.7252000000008</v>
      </c>
      <c r="F27" s="18">
        <f t="shared" si="10"/>
        <v>5097.5948400000016</v>
      </c>
      <c r="G27" s="18">
        <f t="shared" si="10"/>
        <v>6495.0163200000006</v>
      </c>
      <c r="H27" s="18">
        <f t="shared" si="10"/>
        <v>8078.0778000000028</v>
      </c>
      <c r="I27" s="18">
        <f t="shared" si="10"/>
        <v>9860.0392800000009</v>
      </c>
      <c r="J27" s="18">
        <f t="shared" si="10"/>
        <v>11525.975760000001</v>
      </c>
      <c r="K27" s="19">
        <f t="shared" si="10"/>
        <v>13046.052240000003</v>
      </c>
    </row>
    <row r="28" spans="1:12">
      <c r="A28" s="12" t="s">
        <v>6</v>
      </c>
      <c r="B28" s="22">
        <f>B27</f>
        <v>-10000</v>
      </c>
      <c r="C28" s="14">
        <f>B28+C27</f>
        <v>-8720.7999999999993</v>
      </c>
      <c r="D28" s="14">
        <f t="shared" ref="D28:K28" si="11">C28+D27</f>
        <v>-6168.7959999999985</v>
      </c>
      <c r="E28" s="14">
        <f t="shared" si="11"/>
        <v>-2341.0707999999977</v>
      </c>
      <c r="F28" s="14">
        <f t="shared" si="11"/>
        <v>2756.5240400000039</v>
      </c>
      <c r="G28" s="14">
        <f t="shared" si="11"/>
        <v>9251.5403600000045</v>
      </c>
      <c r="H28" s="14">
        <f t="shared" si="11"/>
        <v>17329.618160000005</v>
      </c>
      <c r="I28" s="14">
        <f t="shared" si="11"/>
        <v>27189.657440000006</v>
      </c>
      <c r="J28" s="14">
        <f t="shared" si="11"/>
        <v>38715.633200000011</v>
      </c>
      <c r="K28" s="15">
        <f t="shared" si="11"/>
        <v>51761.685440000016</v>
      </c>
    </row>
    <row r="30" spans="1:12">
      <c r="A30" t="s">
        <v>11</v>
      </c>
      <c r="B30" s="28">
        <v>0.12</v>
      </c>
    </row>
    <row r="31" spans="1:12">
      <c r="A31" t="s">
        <v>10</v>
      </c>
      <c r="B31" s="1">
        <f>NPV(B30,B27:K27)*1000</f>
        <v>18516621.91281848</v>
      </c>
      <c r="C31" t="s">
        <v>5</v>
      </c>
    </row>
    <row r="32" spans="1:12">
      <c r="A32" t="s">
        <v>12</v>
      </c>
      <c r="B32" s="29" t="s">
        <v>21</v>
      </c>
      <c r="C32">
        <f>ROUNDUP((-(E28/F27)*12),0)</f>
        <v>6</v>
      </c>
      <c r="D32" t="s">
        <v>22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Taufique Hossain</dc:creator>
  <cp:lastModifiedBy>Taufique Hossain</cp:lastModifiedBy>
  <dcterms:created xsi:type="dcterms:W3CDTF">2012-03-25T09:01:13Z</dcterms:created>
  <dcterms:modified xsi:type="dcterms:W3CDTF">2012-03-25T12:18:51Z</dcterms:modified>
</cp:coreProperties>
</file>